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6. September 2024\5. Website Upload- Portfolio\"/>
    </mc:Choice>
  </mc:AlternateContent>
  <xr:revisionPtr revIDLastSave="0" documentId="8_{FF43ABE0-8389-40C8-AB7A-48166501DDAE}" xr6:coauthVersionLast="47" xr6:coauthVersionMax="47" xr10:uidLastSave="{00000000-0000-0000-0000-000000000000}"/>
  <bookViews>
    <workbookView xWindow="-120" yWindow="-120" windowWidth="20730" windowHeight="11160" xr2:uid="{BAA0957E-8BEA-4B54-9686-4066AA14D840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Port_C1I!$C$6:$H$67</definedName>
    <definedName name="IN">#REF!</definedName>
    <definedName name="_xlnm.Print_Area" localSheetId="0">Port_C1I!$B$2:$H$107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H110" i="1"/>
  <c r="H109" i="1"/>
  <c r="H108" i="1"/>
  <c r="H107" i="1"/>
  <c r="G107" i="1" s="1"/>
  <c r="H106" i="1"/>
  <c r="F92" i="1" s="1"/>
  <c r="G92" i="1" s="1"/>
  <c r="H105" i="1"/>
  <c r="G105" i="1" s="1"/>
  <c r="H104" i="1"/>
  <c r="G104" i="1" s="1"/>
  <c r="H103" i="1"/>
  <c r="H102" i="1"/>
  <c r="H112" i="1" s="1"/>
  <c r="H113" i="1" s="1"/>
  <c r="F99" i="1"/>
  <c r="F98" i="1"/>
  <c r="F97" i="1"/>
  <c r="F96" i="1"/>
  <c r="F95" i="1"/>
  <c r="F94" i="1"/>
  <c r="F91" i="1"/>
  <c r="F89" i="1"/>
  <c r="F88" i="1"/>
  <c r="F72" i="1"/>
  <c r="F74" i="1" s="1"/>
  <c r="F62" i="1"/>
  <c r="G62" i="1" s="1"/>
  <c r="G109" i="1" l="1"/>
  <c r="G52" i="1"/>
  <c r="G44" i="1"/>
  <c r="G36" i="1"/>
  <c r="G28" i="1"/>
  <c r="G20" i="1"/>
  <c r="G12" i="1"/>
  <c r="G89" i="1"/>
  <c r="G66" i="1"/>
  <c r="G47" i="1"/>
  <c r="G39" i="1"/>
  <c r="G31" i="1"/>
  <c r="G23" i="1"/>
  <c r="G15" i="1"/>
  <c r="G99" i="1"/>
  <c r="G95" i="1"/>
  <c r="G51" i="1"/>
  <c r="G43" i="1"/>
  <c r="G35" i="1"/>
  <c r="G27" i="1"/>
  <c r="G19" i="1"/>
  <c r="G11" i="1"/>
  <c r="G50" i="1"/>
  <c r="G42" i="1"/>
  <c r="G34" i="1"/>
  <c r="G26" i="1"/>
  <c r="G18" i="1"/>
  <c r="G10" i="1"/>
  <c r="G98" i="1"/>
  <c r="G94" i="1"/>
  <c r="G49" i="1"/>
  <c r="G41" i="1"/>
  <c r="G33" i="1"/>
  <c r="G25" i="1"/>
  <c r="G17" i="1"/>
  <c r="G9" i="1"/>
  <c r="G97" i="1"/>
  <c r="G7" i="1"/>
  <c r="G13" i="1"/>
  <c r="G70" i="1"/>
  <c r="G48" i="1"/>
  <c r="G40" i="1"/>
  <c r="G32" i="1"/>
  <c r="G24" i="1"/>
  <c r="G16" i="1"/>
  <c r="G8" i="1"/>
  <c r="G46" i="1"/>
  <c r="G38" i="1"/>
  <c r="G30" i="1"/>
  <c r="G22" i="1"/>
  <c r="G14" i="1"/>
  <c r="G96" i="1"/>
  <c r="G88" i="1"/>
  <c r="G45" i="1"/>
  <c r="G37" i="1"/>
  <c r="G29" i="1"/>
  <c r="G21" i="1"/>
  <c r="G108" i="1"/>
  <c r="G110" i="1"/>
  <c r="G91" i="1"/>
  <c r="G103" i="1"/>
  <c r="G111" i="1"/>
  <c r="F93" i="1"/>
  <c r="G93" i="1" s="1"/>
  <c r="G102" i="1"/>
  <c r="G106" i="1"/>
  <c r="F90" i="1"/>
  <c r="G90" i="1" s="1"/>
  <c r="G72" i="1"/>
  <c r="G100" i="1" l="1"/>
  <c r="G112" i="1"/>
  <c r="F100" i="1"/>
</calcChain>
</file>

<file path=xl/sharedStrings.xml><?xml version="1.0" encoding="utf-8"?>
<sst xmlns="http://schemas.openxmlformats.org/spreadsheetml/2006/main" count="271" uniqueCount="165">
  <si>
    <t>NAME OF PENSION FUND</t>
  </si>
  <si>
    <t>ADITYA BIRLA SUN LIFE PENSION MANAGEMENT LIMITED</t>
  </si>
  <si>
    <t>C-TIER II</t>
  </si>
  <si>
    <t>SCHEME NAME</t>
  </si>
  <si>
    <t>Scheme C TIER II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</si>
  <si>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</si>
  <si>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</si>
  <si>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</si>
  <si>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</si>
  <si>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</si>
  <si>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</si>
  <si>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</si>
  <si>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</si>
  <si>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</si>
  <si>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</si>
  <si>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</si>
  <si>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</si>
  <si>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</si>
  <si>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</si>
  <si>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</si>
  <si>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</si>
  <si>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</si>
  <si>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</si>
  <si>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</si>
  <si>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</si>
  <si>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INE040A08914</t>
  </si>
  <si>
    <t>7.97 HDFC 17.02.2033</t>
  </si>
  <si>
    <t>INE040A08AF2</t>
  </si>
  <si>
    <t>7.75 HDFC Bank 13.06.2033</t>
  </si>
  <si>
    <t>INE053F07BT5</t>
  </si>
  <si>
    <t>7.54% IRFC 29 Jul 2034</t>
  </si>
  <si>
    <t>INE053F07BV1</t>
  </si>
  <si>
    <t>7.48 IRFC 29.08.2034</t>
  </si>
  <si>
    <t>INE053F07CS5</t>
  </si>
  <si>
    <t>6.85% IRFC 29-Oct-2040</t>
  </si>
  <si>
    <t>INE053F08155</t>
  </si>
  <si>
    <t>6.95% IRFC 24-Nov-2036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</si>
  <si>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</si>
  <si>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</si>
  <si>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</si>
  <si>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</si>
  <si>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</si>
  <si>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</si>
  <si>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INE090A08UE8</t>
  </si>
  <si>
    <t>6.45%ICICI Bank (Infrastructure Bond) 15.06.2028</t>
  </si>
  <si>
    <t>INE094A08093</t>
  </si>
  <si>
    <t>6.63% HPCL(Hindustan Petroleum Corporation Ltd)11.04.2031</t>
  </si>
  <si>
    <t>Production of liquid and gaseous fuels, illuminating oils, lubricating</t>
  </si>
  <si>
    <t>INE0KUG08043</t>
  </si>
  <si>
    <t>7.36 Nabfid 12.08.2044</t>
  </si>
  <si>
    <t>Other monetary intermediation services n.e.c.</t>
  </si>
  <si>
    <t>INE103A08050</t>
  </si>
  <si>
    <t>7.48 MRPL 14.04.2032</t>
  </si>
  <si>
    <t>IND AAA</t>
  </si>
  <si>
    <t>INE115A07PP1</t>
  </si>
  <si>
    <t>7.13% LIC Housing Finance 28-Nov-2031</t>
  </si>
  <si>
    <t>Activities of specialized institutions granting credit for house purchases</t>
  </si>
  <si>
    <t>INE134E07AT8</t>
  </si>
  <si>
    <t>7.15 PFC 22-01-2036</t>
  </si>
  <si>
    <t>INE134E08JR1</t>
  </si>
  <si>
    <t>8.67%PFC 19-Nov-2028</t>
  </si>
  <si>
    <t>INE134E08KV1</t>
  </si>
  <si>
    <t>7.75% Power Finance Corporation 11-Jun-2030</t>
  </si>
  <si>
    <t>INE134E08LV9</t>
  </si>
  <si>
    <t>7.65 PFC 13.11.2037</t>
  </si>
  <si>
    <t>INE134E08LX5</t>
  </si>
  <si>
    <t>7.59 PFC 17.01.2028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</si>
  <si>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</si>
  <si>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</si>
  <si>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</si>
  <si>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</si>
  <si>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</si>
  <si>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</si>
  <si>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</si>
  <si>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</si>
  <si>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</si>
  <si>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</si>
  <si>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</si>
  <si>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INE261F08BE4</t>
  </si>
  <si>
    <t>8.62% NABARD 14-MAR-2034</t>
  </si>
  <si>
    <t>INE261F08DY8</t>
  </si>
  <si>
    <t>7.70 NABARD 17.02.2038</t>
  </si>
  <si>
    <t>INE296A07SC1</t>
  </si>
  <si>
    <t>7.60 Bajaj Finance 25.08.2027</t>
  </si>
  <si>
    <t>INE514E08EE3</t>
  </si>
  <si>
    <t>8.83% EXIM 03-NOV-2029</t>
  </si>
  <si>
    <t>INE514E08EL8</t>
  </si>
  <si>
    <t>8.15 % EXIM 05.03.2025</t>
  </si>
  <si>
    <t>INE514E08FC4</t>
  </si>
  <si>
    <t>08.12% EXIM 25-April-2031</t>
  </si>
  <si>
    <t>INE537P07489</t>
  </si>
  <si>
    <t>8.40% India Infradebt 20.11.2024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</si>
  <si>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</si>
  <si>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</si>
  <si>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</si>
  <si>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</si>
  <si>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</si>
  <si>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</si>
  <si>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</si>
  <si>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</si>
  <si>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INE848E07369</t>
  </si>
  <si>
    <t>8.85% NHPC 11.02.2025</t>
  </si>
  <si>
    <t>Electric power generation by hydroelectric power plants</t>
  </si>
  <si>
    <t>INE848E07AW7</t>
  </si>
  <si>
    <t>7.38%NHPC 03.01.2029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</si>
  <si>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</si>
  <si>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</si>
  <si>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</si>
  <si>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</si>
  <si>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</si>
  <si>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</si>
  <si>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</si>
  <si>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</si>
  <si>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</si>
  <si>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</si>
  <si>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</si>
  <si>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</si>
  <si>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</si>
  <si>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</si>
  <si>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</si>
  <si>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</si>
  <si>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</si>
  <si>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02A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</si>
  <si>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</si>
  <si>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</si>
  <si>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</si>
  <si>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</si>
  <si>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</si>
  <si>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</si>
  <si>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</si>
  <si>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</si>
  <si>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</si>
  <si>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</si>
  <si>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</si>
  <si>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</si>
  <si>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</si>
  <si>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</si>
  <si>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Infrastructure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</si>
  <si>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</si>
  <si>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</si>
  <si>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</si>
  <si>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</si>
  <si>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</si>
  <si>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GOI</t>
  </si>
  <si>
    <t>Central Govt. Securities</t>
  </si>
  <si>
    <t>SDL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</si>
  <si>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</si>
  <si>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</si>
  <si>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</si>
  <si>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</si>
  <si>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</si>
  <si>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</si>
  <si>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</si>
  <si>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</si>
  <si>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</si>
  <si>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</si>
  <si>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</si>
  <si>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</si>
  <si>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</si>
  <si>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BWR AAA</t>
  </si>
  <si>
    <t>[ICRA]AA+</t>
  </si>
  <si>
    <t>CRISIL AA+</t>
  </si>
  <si>
    <t>CRISIL 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</si>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</sst>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3" borderId="5" xfId="2" applyFont="1" applyFill="1" applyBorder="1"/>
    <xf numFmtId="165" fontId="3" fillId="3" borderId="5" xfId="4" applyNumberFormat="1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9" fillId="2" borderId="7" xfId="0" applyFont="1" applyFill="1" applyBorder="1"/>
    <xf numFmtId="0" fontId="4" fillId="0" borderId="5" xfId="2" applyFont="1" applyBorder="1"/>
    <xf numFmtId="165" fontId="10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4" fontId="5" fillId="0" borderId="5" xfId="4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1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0" fontId="1" fillId="0" borderId="5" xfId="2" applyFont="1" applyBorder="1"/>
    <xf numFmtId="165" fontId="2" fillId="0" borderId="5" xfId="2" applyNumberFormat="1" applyBorder="1"/>
    <xf numFmtId="10" fontId="1" fillId="0" borderId="5" xfId="1" applyNumberFormat="1" applyFont="1" applyBorder="1"/>
    <xf numFmtId="10" fontId="1" fillId="0" borderId="0" xfId="1" applyNumberFormat="1" applyFont="1"/>
    <xf numFmtId="164" fontId="7" fillId="0" borderId="8" xfId="3" quotePrefix="1" applyFont="1" applyBorder="1"/>
  </cellXfs>
  <cellStyles count="6">
    <cellStyle name="Comma 2" xfId="3" xr:uid="{EF03F020-410E-493E-8415-B254553C3F2B}"/>
    <cellStyle name="Comma 3" xfId="4" xr:uid="{78806094-D93B-4A89-B970-D09A24B1CECC}"/>
    <cellStyle name="Normal" xfId="0" builtinId="0"/>
    <cellStyle name="Normal 2" xfId="2" xr:uid="{27B1AFAD-BE14-49E6-BE87-AE54C82D80EF}"/>
    <cellStyle name="Percent" xfId="1" builtinId="5"/>
    <cellStyle name="Percent 2" xfId="5" xr:uid="{67801CB5-FD40-4743-A280-44A83C955B30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6.%20September%202024\5.%20Website%20Upload-%20Portfolio\Portfolio_ABSLPM_Sept%202024.xlsx" TargetMode="External"/><Relationship Id="rId1" Type="http://schemas.openxmlformats.org/officeDocument/2006/relationships/externalLinkPath" Target="Portfolio_ABSLPM_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08A857-AAF0-48D3-881E-46453229B12D}" name="Table13456768578" displayName="Table13456768578" ref="B6:H61" totalsRowShown="0" headerRowDxfId="11" dataDxfId="10" headerRowBorderDxfId="8" tableBorderDxfId="9" totalsRowBorderDxfId="7">
  <sortState xmlns:xlrd2="http://schemas.microsoft.com/office/spreadsheetml/2017/richdata2" ref="B7:H60">
    <sortCondition descending="1" ref="F6:F61"/>
  </sortState>
  <tableColumns count="7">
    <tableColumn id="1" xr3:uid="{D5738845-CDF3-41BE-9C89-43DA72EA547D}" name="ISIN No." dataDxfId="6"/>
    <tableColumn id="2" xr3:uid="{502DF5E3-3789-4250-9228-9D76D6A08E95}" name="Name of the Instrument" dataDxfId="5"/>
    <tableColumn id="3" xr3:uid="{34F2B603-2373-4F4C-8D7F-2C9CD54F6A40}" name="Industry " dataDxfId="4"/>
    <tableColumn id="4" xr3:uid="{70A09F68-2439-491D-87EB-DEF66366676C}" name="Quantity" dataDxfId="3"/>
    <tableColumn id="5" xr3:uid="{9A760855-2C1F-4AE6-8CE2-C3472AC5A6BA}" name="Market Value" dataDxfId="2"/>
    <tableColumn id="6" xr3:uid="{24DFA09A-2F69-4B27-ACAB-893C4FF0ACFC}" name="% of Portfolio" dataDxfId="1" dataCellStyle="Percent">
      <calculatedColumnFormula>+F7/$F$74</calculatedColumnFormula>
    </tableColumn>
    <tableColumn id="7" xr3:uid="{FD06E8CF-34F1-4A0B-AAD0-BDA68BC71A84}" name="Ratings" dataDxfId="0">
      <calculatedColumnFormula>VLOOKUP(Table13456768578[[#This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4AF-BE2A-48BE-BE9C-62B4C54466E0}">
  <sheetPr>
    <tabColor rgb="FF7030A0"/>
  </sheetPr>
  <dimension ref="A2:K113"/>
  <sheetViews>
    <sheetView showGridLines="0" tabSelected="1" topLeftCell="B1" zoomScale="80" zoomScaleNormal="80" zoomScaleSheetLayoutView="89" workbookViewId="0">
      <selection activeCell="D4" sqref="D4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6.28515625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11" x14ac:dyDescent="0.25">
      <c r="B2" s="2" t="s">
        <v>0</v>
      </c>
      <c r="D2" s="3" t="s">
        <v>1</v>
      </c>
      <c r="G2" s="5"/>
    </row>
    <row r="3" spans="1:11" x14ac:dyDescent="0.25">
      <c r="A3" s="6" t="s">
        <v>2</v>
      </c>
      <c r="B3" s="2" t="s">
        <v>3</v>
      </c>
      <c r="D3" s="2" t="s">
        <v>4</v>
      </c>
    </row>
    <row r="4" spans="1:11" x14ac:dyDescent="0.25">
      <c r="B4" s="2" t="s">
        <v>5</v>
      </c>
      <c r="D4" s="8">
        <v>45565</v>
      </c>
    </row>
    <row r="6" spans="1:11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11" x14ac:dyDescent="0.25">
      <c r="A7" s="14"/>
      <c r="B7" s="15" t="s">
        <v>13</v>
      </c>
      <c r="C7" s="16" t="s">
        <v>14</v>
      </c>
      <c r="D7" s="16" t="s">
        <v>15</v>
      </c>
      <c r="E7" s="17">
        <v>20</v>
      </c>
      <c r="F7" s="18">
        <v>2065938</v>
      </c>
      <c r="G7" s="19">
        <f t="shared" ref="G7:G52" si="0">+F7/$F$74</f>
        <v>1.2390910641788292E-2</v>
      </c>
      <c r="H7" s="20" t="s">
        <v>16</v>
      </c>
    </row>
    <row r="8" spans="1:11" x14ac:dyDescent="0.25">
      <c r="A8" s="14"/>
      <c r="B8" s="15" t="s">
        <v>17</v>
      </c>
      <c r="C8" s="16" t="s">
        <v>18</v>
      </c>
      <c r="D8" s="16" t="s">
        <v>15</v>
      </c>
      <c r="E8" s="17">
        <v>7</v>
      </c>
      <c r="F8" s="18">
        <v>7329756</v>
      </c>
      <c r="G8" s="19">
        <f t="shared" si="0"/>
        <v>4.3961799251532034E-2</v>
      </c>
      <c r="H8" s="20" t="s">
        <v>19</v>
      </c>
    </row>
    <row r="9" spans="1:11" x14ac:dyDescent="0.25">
      <c r="A9" s="14"/>
      <c r="B9" s="15" t="s">
        <v>20</v>
      </c>
      <c r="C9" s="16" t="s">
        <v>21</v>
      </c>
      <c r="D9" s="16" t="s">
        <v>15</v>
      </c>
      <c r="E9" s="17">
        <v>4</v>
      </c>
      <c r="F9" s="18">
        <v>4183352</v>
      </c>
      <c r="G9" s="19">
        <f t="shared" si="0"/>
        <v>2.5090559743393238E-2</v>
      </c>
      <c r="H9" s="20" t="s">
        <v>19</v>
      </c>
    </row>
    <row r="10" spans="1:11" x14ac:dyDescent="0.25">
      <c r="A10" s="14"/>
      <c r="B10" s="15" t="s">
        <v>22</v>
      </c>
      <c r="C10" s="16" t="s">
        <v>23</v>
      </c>
      <c r="D10" s="16" t="s">
        <v>24</v>
      </c>
      <c r="E10" s="17">
        <v>7</v>
      </c>
      <c r="F10" s="18">
        <v>7102053</v>
      </c>
      <c r="G10" s="19">
        <f t="shared" si="0"/>
        <v>4.2596101188053306E-2</v>
      </c>
      <c r="H10" s="20" t="s">
        <v>16</v>
      </c>
    </row>
    <row r="11" spans="1:11" x14ac:dyDescent="0.25">
      <c r="A11" s="14"/>
      <c r="B11" s="15" t="s">
        <v>25</v>
      </c>
      <c r="C11" s="16" t="s">
        <v>26</v>
      </c>
      <c r="D11" s="16" t="s">
        <v>24</v>
      </c>
      <c r="E11" s="17">
        <v>20</v>
      </c>
      <c r="F11" s="18">
        <v>2057086</v>
      </c>
      <c r="G11" s="19">
        <f t="shared" si="0"/>
        <v>1.2337818854425307E-2</v>
      </c>
      <c r="H11" s="20" t="s">
        <v>16</v>
      </c>
      <c r="K11" s="21"/>
    </row>
    <row r="12" spans="1:11" x14ac:dyDescent="0.25">
      <c r="A12" s="14"/>
      <c r="B12" s="15" t="s">
        <v>27</v>
      </c>
      <c r="C12" s="16" t="s">
        <v>28</v>
      </c>
      <c r="D12" s="16" t="s">
        <v>24</v>
      </c>
      <c r="E12" s="17">
        <v>50</v>
      </c>
      <c r="F12" s="18">
        <v>5078665</v>
      </c>
      <c r="G12" s="19">
        <f t="shared" si="0"/>
        <v>3.0460393387690115E-2</v>
      </c>
      <c r="H12" s="20" t="s">
        <v>16</v>
      </c>
      <c r="K12" s="21"/>
    </row>
    <row r="13" spans="1:11" x14ac:dyDescent="0.25">
      <c r="A13" s="14"/>
      <c r="B13" s="15" t="s">
        <v>29</v>
      </c>
      <c r="C13" s="16" t="s">
        <v>30</v>
      </c>
      <c r="D13" s="16" t="s">
        <v>15</v>
      </c>
      <c r="E13" s="17">
        <v>1</v>
      </c>
      <c r="F13" s="18">
        <v>1027188</v>
      </c>
      <c r="G13" s="19">
        <f t="shared" si="0"/>
        <v>6.1607825212166255E-3</v>
      </c>
      <c r="H13" s="20" t="s">
        <v>16</v>
      </c>
      <c r="K13" s="21"/>
    </row>
    <row r="14" spans="1:11" x14ac:dyDescent="0.25">
      <c r="A14" s="14"/>
      <c r="B14" s="15" t="s">
        <v>31</v>
      </c>
      <c r="C14" s="16" t="s">
        <v>32</v>
      </c>
      <c r="D14" s="16" t="s">
        <v>15</v>
      </c>
      <c r="E14" s="17">
        <v>1</v>
      </c>
      <c r="F14" s="18">
        <v>1023240</v>
      </c>
      <c r="G14" s="19">
        <f t="shared" si="0"/>
        <v>6.1371035360710015E-3</v>
      </c>
      <c r="H14" s="20" t="s">
        <v>16</v>
      </c>
      <c r="K14" s="21"/>
    </row>
    <row r="15" spans="1:11" x14ac:dyDescent="0.25">
      <c r="A15" s="14"/>
      <c r="B15" s="15" t="s">
        <v>33</v>
      </c>
      <c r="C15" s="16" t="s">
        <v>34</v>
      </c>
      <c r="D15" s="16" t="s">
        <v>15</v>
      </c>
      <c r="E15" s="17">
        <v>1</v>
      </c>
      <c r="F15" s="18">
        <v>970888</v>
      </c>
      <c r="G15" s="19">
        <f t="shared" si="0"/>
        <v>5.8231110765107914E-3</v>
      </c>
      <c r="H15" s="20" t="s">
        <v>16</v>
      </c>
      <c r="K15" s="21"/>
    </row>
    <row r="16" spans="1:11" x14ac:dyDescent="0.25">
      <c r="A16" s="14"/>
      <c r="B16" s="15" t="s">
        <v>35</v>
      </c>
      <c r="C16" s="16" t="s">
        <v>36</v>
      </c>
      <c r="D16" s="16" t="s">
        <v>15</v>
      </c>
      <c r="E16" s="17">
        <v>4</v>
      </c>
      <c r="F16" s="18">
        <v>3933372</v>
      </c>
      <c r="G16" s="19">
        <f t="shared" si="0"/>
        <v>2.3591250547166518E-2</v>
      </c>
      <c r="H16" s="20" t="s">
        <v>16</v>
      </c>
      <c r="K16" s="21"/>
    </row>
    <row r="17" spans="1:11" x14ac:dyDescent="0.25">
      <c r="A17" s="14"/>
      <c r="B17" s="15" t="s">
        <v>37</v>
      </c>
      <c r="C17" s="16" t="s">
        <v>38</v>
      </c>
      <c r="D17" s="16" t="s">
        <v>15</v>
      </c>
      <c r="E17" s="17">
        <v>50</v>
      </c>
      <c r="F17" s="18">
        <v>5175080</v>
      </c>
      <c r="G17" s="19">
        <f t="shared" si="0"/>
        <v>3.1038663233894606E-2</v>
      </c>
      <c r="H17" s="20" t="s">
        <v>16</v>
      </c>
      <c r="K17" s="21"/>
    </row>
    <row r="18" spans="1:11" x14ac:dyDescent="0.25">
      <c r="A18" s="14"/>
      <c r="B18" s="15" t="s">
        <v>39</v>
      </c>
      <c r="C18" s="16" t="s">
        <v>40</v>
      </c>
      <c r="D18" s="16" t="s">
        <v>15</v>
      </c>
      <c r="E18" s="17">
        <v>20</v>
      </c>
      <c r="F18" s="18">
        <v>2040938</v>
      </c>
      <c r="G18" s="19">
        <f t="shared" si="0"/>
        <v>1.2240967726732416E-2</v>
      </c>
      <c r="H18" s="20" t="s">
        <v>16</v>
      </c>
      <c r="K18" s="21"/>
    </row>
    <row r="19" spans="1:11" x14ac:dyDescent="0.25">
      <c r="A19" s="14"/>
      <c r="B19" s="15" t="s">
        <v>41</v>
      </c>
      <c r="C19" s="16" t="s">
        <v>42</v>
      </c>
      <c r="D19" s="16" t="s">
        <v>24</v>
      </c>
      <c r="E19" s="17">
        <v>11</v>
      </c>
      <c r="F19" s="18">
        <v>10621908</v>
      </c>
      <c r="G19" s="19">
        <f t="shared" si="0"/>
        <v>6.3707193959013392E-2</v>
      </c>
      <c r="H19" s="20" t="s">
        <v>16</v>
      </c>
      <c r="K19" s="21"/>
    </row>
    <row r="20" spans="1:11" x14ac:dyDescent="0.25">
      <c r="A20" s="14"/>
      <c r="B20" s="15" t="s">
        <v>43</v>
      </c>
      <c r="C20" s="16" t="s">
        <v>44</v>
      </c>
      <c r="D20" s="16" t="s">
        <v>24</v>
      </c>
      <c r="E20" s="17">
        <v>1</v>
      </c>
      <c r="F20" s="18">
        <v>968306</v>
      </c>
      <c r="G20" s="19">
        <f t="shared" si="0"/>
        <v>5.807624972243821E-3</v>
      </c>
      <c r="H20" s="20" t="s">
        <v>19</v>
      </c>
      <c r="K20" s="21"/>
    </row>
    <row r="21" spans="1:11" x14ac:dyDescent="0.25">
      <c r="A21" s="14"/>
      <c r="B21" s="15" t="s">
        <v>45</v>
      </c>
      <c r="C21" s="16" t="s">
        <v>46</v>
      </c>
      <c r="D21" s="16" t="s">
        <v>47</v>
      </c>
      <c r="E21" s="17">
        <v>1</v>
      </c>
      <c r="F21" s="18">
        <v>983216</v>
      </c>
      <c r="G21" s="19">
        <f t="shared" si="0"/>
        <v>5.8970509267831451E-3</v>
      </c>
      <c r="H21" s="20" t="s">
        <v>16</v>
      </c>
      <c r="K21" s="21"/>
    </row>
    <row r="22" spans="1:11" x14ac:dyDescent="0.25">
      <c r="A22" s="14"/>
      <c r="B22" s="15" t="s">
        <v>48</v>
      </c>
      <c r="C22" s="16" t="s">
        <v>49</v>
      </c>
      <c r="D22" s="16" t="s">
        <v>50</v>
      </c>
      <c r="E22" s="17">
        <v>40</v>
      </c>
      <c r="F22" s="18">
        <v>4069592</v>
      </c>
      <c r="G22" s="19">
        <f t="shared" si="0"/>
        <v>2.4408259502722976E-2</v>
      </c>
      <c r="H22" s="20" t="s">
        <v>16</v>
      </c>
      <c r="K22" s="21"/>
    </row>
    <row r="23" spans="1:11" x14ac:dyDescent="0.25">
      <c r="A23" s="14"/>
      <c r="B23" s="15" t="s">
        <v>51</v>
      </c>
      <c r="C23" s="16" t="s">
        <v>52</v>
      </c>
      <c r="D23" s="16" t="s">
        <v>47</v>
      </c>
      <c r="E23" s="17">
        <v>4</v>
      </c>
      <c r="F23" s="18">
        <v>4035412</v>
      </c>
      <c r="G23" s="19">
        <f t="shared" si="0"/>
        <v>2.4203257549258582E-2</v>
      </c>
      <c r="H23" s="20" t="s">
        <v>53</v>
      </c>
      <c r="K23" s="21"/>
    </row>
    <row r="24" spans="1:11" x14ac:dyDescent="0.25">
      <c r="A24" s="14"/>
      <c r="B24" s="15" t="s">
        <v>54</v>
      </c>
      <c r="C24" s="16" t="s">
        <v>55</v>
      </c>
      <c r="D24" s="16" t="s">
        <v>56</v>
      </c>
      <c r="E24" s="17">
        <v>4</v>
      </c>
      <c r="F24" s="18">
        <v>3901880</v>
      </c>
      <c r="G24" s="19">
        <f t="shared" si="0"/>
        <v>2.3402370455928929E-2</v>
      </c>
      <c r="H24" s="20" t="s">
        <v>16</v>
      </c>
      <c r="K24" s="21"/>
    </row>
    <row r="25" spans="1:11" x14ac:dyDescent="0.25">
      <c r="A25" s="14"/>
      <c r="B25" s="15" t="s">
        <v>57</v>
      </c>
      <c r="C25" s="16" t="s">
        <v>58</v>
      </c>
      <c r="D25" s="16" t="s">
        <v>15</v>
      </c>
      <c r="E25" s="17">
        <v>4100</v>
      </c>
      <c r="F25" s="18">
        <v>4079032.6</v>
      </c>
      <c r="G25" s="19">
        <f t="shared" si="0"/>
        <v>2.4464881546078038E-2</v>
      </c>
      <c r="H25" s="20" t="s">
        <v>19</v>
      </c>
      <c r="K25" s="21"/>
    </row>
    <row r="26" spans="1:11" x14ac:dyDescent="0.25">
      <c r="A26" s="14"/>
      <c r="B26" s="15" t="s">
        <v>59</v>
      </c>
      <c r="C26" s="16" t="s">
        <v>60</v>
      </c>
      <c r="D26" s="16" t="s">
        <v>15</v>
      </c>
      <c r="E26" s="17">
        <v>1</v>
      </c>
      <c r="F26" s="18">
        <v>1049820</v>
      </c>
      <c r="G26" s="19">
        <f t="shared" si="0"/>
        <v>6.2965228433584089E-3</v>
      </c>
      <c r="H26" s="20" t="s">
        <v>16</v>
      </c>
      <c r="K26" s="21"/>
    </row>
    <row r="27" spans="1:11" x14ac:dyDescent="0.25">
      <c r="A27" s="14"/>
      <c r="B27" s="15" t="s">
        <v>61</v>
      </c>
      <c r="C27" s="16" t="s">
        <v>62</v>
      </c>
      <c r="D27" s="16" t="s">
        <v>15</v>
      </c>
      <c r="E27" s="17">
        <v>1</v>
      </c>
      <c r="F27" s="18">
        <v>1021401</v>
      </c>
      <c r="G27" s="19">
        <f t="shared" si="0"/>
        <v>6.1260737352394909E-3</v>
      </c>
      <c r="H27" s="20" t="s">
        <v>16</v>
      </c>
      <c r="K27" s="21"/>
    </row>
    <row r="28" spans="1:11" x14ac:dyDescent="0.25">
      <c r="A28" s="14"/>
      <c r="B28" s="15" t="s">
        <v>63</v>
      </c>
      <c r="C28" s="16" t="s">
        <v>64</v>
      </c>
      <c r="D28" s="16" t="s">
        <v>15</v>
      </c>
      <c r="E28" s="17">
        <v>2</v>
      </c>
      <c r="F28" s="18">
        <v>2072418</v>
      </c>
      <c r="G28" s="19">
        <f t="shared" si="0"/>
        <v>1.2429775845370776E-2</v>
      </c>
      <c r="H28" s="20" t="s">
        <v>16</v>
      </c>
      <c r="K28" s="21"/>
    </row>
    <row r="29" spans="1:11" x14ac:dyDescent="0.25">
      <c r="A29" s="14"/>
      <c r="B29" s="15" t="s">
        <v>65</v>
      </c>
      <c r="C29" s="16" t="s">
        <v>66</v>
      </c>
      <c r="D29" s="16" t="s">
        <v>15</v>
      </c>
      <c r="E29" s="17">
        <v>5</v>
      </c>
      <c r="F29" s="18">
        <v>5028165</v>
      </c>
      <c r="G29" s="19">
        <f t="shared" si="0"/>
        <v>3.0157508699277243E-2</v>
      </c>
      <c r="H29" s="20" t="s">
        <v>16</v>
      </c>
      <c r="K29" s="21"/>
    </row>
    <row r="30" spans="1:11" x14ac:dyDescent="0.25">
      <c r="A30" s="14"/>
      <c r="B30" s="15" t="s">
        <v>67</v>
      </c>
      <c r="C30" s="16" t="s">
        <v>68</v>
      </c>
      <c r="D30" s="16" t="s">
        <v>69</v>
      </c>
      <c r="E30" s="17">
        <v>2</v>
      </c>
      <c r="F30" s="18">
        <v>2147796</v>
      </c>
      <c r="G30" s="19">
        <f t="shared" si="0"/>
        <v>1.288187172741405E-2</v>
      </c>
      <c r="H30" s="20" t="s">
        <v>16</v>
      </c>
      <c r="K30" s="21"/>
    </row>
    <row r="31" spans="1:11" x14ac:dyDescent="0.25">
      <c r="A31" s="14"/>
      <c r="B31" s="15" t="s">
        <v>70</v>
      </c>
      <c r="C31" s="16" t="s">
        <v>71</v>
      </c>
      <c r="D31" s="16" t="s">
        <v>69</v>
      </c>
      <c r="E31" s="17">
        <v>1</v>
      </c>
      <c r="F31" s="18">
        <v>1058606</v>
      </c>
      <c r="G31" s="19">
        <f t="shared" si="0"/>
        <v>6.3492187814256466E-3</v>
      </c>
      <c r="H31" s="20" t="s">
        <v>16</v>
      </c>
      <c r="K31" s="21"/>
    </row>
    <row r="32" spans="1:11" x14ac:dyDescent="0.25">
      <c r="A32" s="14"/>
      <c r="B32" s="15" t="s">
        <v>72</v>
      </c>
      <c r="C32" s="16" t="s">
        <v>73</v>
      </c>
      <c r="D32" s="16" t="s">
        <v>69</v>
      </c>
      <c r="E32" s="17">
        <v>5</v>
      </c>
      <c r="F32" s="18">
        <v>5120480</v>
      </c>
      <c r="G32" s="19">
        <f t="shared" si="0"/>
        <v>3.0711187907412573E-2</v>
      </c>
      <c r="H32" s="20" t="s">
        <v>19</v>
      </c>
      <c r="K32" s="21"/>
    </row>
    <row r="33" spans="1:11" x14ac:dyDescent="0.25">
      <c r="A33" s="14"/>
      <c r="B33" s="15" t="s">
        <v>74</v>
      </c>
      <c r="C33" s="16" t="s">
        <v>75</v>
      </c>
      <c r="D33" s="16" t="s">
        <v>24</v>
      </c>
      <c r="E33" s="17">
        <v>100</v>
      </c>
      <c r="F33" s="18">
        <v>10227940</v>
      </c>
      <c r="G33" s="19">
        <f t="shared" si="0"/>
        <v>6.1344285544664041E-2</v>
      </c>
      <c r="H33" s="20" t="s">
        <v>16</v>
      </c>
      <c r="K33" s="21"/>
    </row>
    <row r="34" spans="1:11" x14ac:dyDescent="0.25">
      <c r="A34" s="14"/>
      <c r="B34" s="15" t="s">
        <v>76</v>
      </c>
      <c r="C34" s="16" t="s">
        <v>77</v>
      </c>
      <c r="D34" s="16" t="s">
        <v>50</v>
      </c>
      <c r="E34" s="17">
        <v>2</v>
      </c>
      <c r="F34" s="18">
        <v>2179324</v>
      </c>
      <c r="G34" s="19">
        <f t="shared" si="0"/>
        <v>1.3070967736449318E-2</v>
      </c>
      <c r="H34" s="20" t="s">
        <v>16</v>
      </c>
      <c r="K34" s="21"/>
    </row>
    <row r="35" spans="1:11" x14ac:dyDescent="0.25">
      <c r="A35" s="14"/>
      <c r="B35" s="15" t="s">
        <v>78</v>
      </c>
      <c r="C35" s="16" t="s">
        <v>79</v>
      </c>
      <c r="D35" s="16" t="s">
        <v>50</v>
      </c>
      <c r="E35" s="17">
        <v>5</v>
      </c>
      <c r="F35" s="18">
        <v>5464070</v>
      </c>
      <c r="G35" s="19">
        <f t="shared" si="0"/>
        <v>3.2771943354774513E-2</v>
      </c>
      <c r="H35" s="20" t="s">
        <v>16</v>
      </c>
      <c r="K35" s="21"/>
    </row>
    <row r="36" spans="1:11" x14ac:dyDescent="0.25">
      <c r="A36" s="14"/>
      <c r="B36" s="15" t="s">
        <v>80</v>
      </c>
      <c r="C36" s="16" t="s">
        <v>81</v>
      </c>
      <c r="D36" s="16" t="s">
        <v>50</v>
      </c>
      <c r="E36" s="17">
        <v>60</v>
      </c>
      <c r="F36" s="18">
        <v>6274572</v>
      </c>
      <c r="G36" s="19">
        <f t="shared" si="0"/>
        <v>3.7633104656319236E-2</v>
      </c>
      <c r="H36" s="20" t="s">
        <v>16</v>
      </c>
      <c r="K36" s="21"/>
    </row>
    <row r="37" spans="1:11" x14ac:dyDescent="0.25">
      <c r="A37" s="14"/>
      <c r="B37" s="15" t="s">
        <v>82</v>
      </c>
      <c r="C37" s="16" t="s">
        <v>83</v>
      </c>
      <c r="D37" s="16" t="s">
        <v>15</v>
      </c>
      <c r="E37" s="17">
        <v>5</v>
      </c>
      <c r="F37" s="18">
        <v>4957400</v>
      </c>
      <c r="G37" s="19">
        <f t="shared" si="0"/>
        <v>2.973308028392008E-2</v>
      </c>
      <c r="H37" s="20" t="s">
        <v>16</v>
      </c>
      <c r="K37" s="21"/>
    </row>
    <row r="38" spans="1:11" x14ac:dyDescent="0.25">
      <c r="A38" s="14"/>
      <c r="B38" s="15" t="s">
        <v>84</v>
      </c>
      <c r="C38" s="16" t="s">
        <v>85</v>
      </c>
      <c r="D38" s="16" t="s">
        <v>50</v>
      </c>
      <c r="E38" s="17">
        <v>1</v>
      </c>
      <c r="F38" s="18">
        <v>1068954</v>
      </c>
      <c r="G38" s="19">
        <f t="shared" si="0"/>
        <v>6.4112831528255745E-3</v>
      </c>
      <c r="H38" s="20" t="s">
        <v>16</v>
      </c>
      <c r="K38" s="21"/>
    </row>
    <row r="39" spans="1:11" x14ac:dyDescent="0.25">
      <c r="A39" s="14"/>
      <c r="B39" s="15" t="s">
        <v>86</v>
      </c>
      <c r="C39" s="16" t="s">
        <v>87</v>
      </c>
      <c r="D39" s="16" t="s">
        <v>50</v>
      </c>
      <c r="E39" s="17">
        <v>1</v>
      </c>
      <c r="F39" s="18">
        <v>1001487</v>
      </c>
      <c r="G39" s="19">
        <f t="shared" si="0"/>
        <v>6.0066352068225822E-3</v>
      </c>
      <c r="H39" s="20" t="s">
        <v>16</v>
      </c>
      <c r="K39" s="21"/>
    </row>
    <row r="40" spans="1:11" x14ac:dyDescent="0.25">
      <c r="A40" s="14"/>
      <c r="B40" s="15" t="s">
        <v>88</v>
      </c>
      <c r="C40" s="16" t="s">
        <v>89</v>
      </c>
      <c r="D40" s="16" t="s">
        <v>50</v>
      </c>
      <c r="E40" s="17">
        <v>1</v>
      </c>
      <c r="F40" s="18">
        <v>1050343</v>
      </c>
      <c r="G40" s="19">
        <f t="shared" si="0"/>
        <v>6.2996596491413778E-3</v>
      </c>
      <c r="H40" s="20" t="s">
        <v>16</v>
      </c>
      <c r="K40" s="21"/>
    </row>
    <row r="41" spans="1:11" x14ac:dyDescent="0.25">
      <c r="A41" s="14"/>
      <c r="B41" s="15" t="s">
        <v>90</v>
      </c>
      <c r="C41" s="16" t="s">
        <v>91</v>
      </c>
      <c r="D41" s="16" t="s">
        <v>15</v>
      </c>
      <c r="E41" s="17">
        <v>2</v>
      </c>
      <c r="F41" s="18">
        <v>2000006</v>
      </c>
      <c r="G41" s="19">
        <f t="shared" si="0"/>
        <v>1.199546919076973E-2</v>
      </c>
      <c r="H41" s="20" t="s">
        <v>16</v>
      </c>
      <c r="K41" s="21"/>
    </row>
    <row r="42" spans="1:11" x14ac:dyDescent="0.25">
      <c r="A42" s="14"/>
      <c r="B42" s="15" t="s">
        <v>92</v>
      </c>
      <c r="C42" s="16" t="s">
        <v>93</v>
      </c>
      <c r="D42" s="16" t="s">
        <v>94</v>
      </c>
      <c r="E42" s="17">
        <v>3</v>
      </c>
      <c r="F42" s="18">
        <v>621142.19999999995</v>
      </c>
      <c r="G42" s="19">
        <f t="shared" si="0"/>
        <v>3.725434885288809E-3</v>
      </c>
      <c r="H42" s="20" t="s">
        <v>16</v>
      </c>
      <c r="K42" s="21"/>
    </row>
    <row r="43" spans="1:11" x14ac:dyDescent="0.25">
      <c r="A43" s="14"/>
      <c r="B43" s="15" t="s">
        <v>95</v>
      </c>
      <c r="C43" s="16" t="s">
        <v>96</v>
      </c>
      <c r="D43" s="16" t="s">
        <v>94</v>
      </c>
      <c r="E43" s="17">
        <v>1</v>
      </c>
      <c r="F43" s="18">
        <v>1007872</v>
      </c>
      <c r="G43" s="19">
        <f t="shared" si="0"/>
        <v>6.0449306273278533E-3</v>
      </c>
      <c r="H43" s="20" t="s">
        <v>16</v>
      </c>
      <c r="K43" s="21"/>
    </row>
    <row r="44" spans="1:11" x14ac:dyDescent="0.25">
      <c r="A44" s="14"/>
      <c r="B44" s="15" t="s">
        <v>97</v>
      </c>
      <c r="C44" s="16" t="s">
        <v>98</v>
      </c>
      <c r="D44" s="16" t="s">
        <v>99</v>
      </c>
      <c r="E44" s="17">
        <v>1</v>
      </c>
      <c r="F44" s="18">
        <v>1020767</v>
      </c>
      <c r="G44" s="19">
        <f t="shared" si="0"/>
        <v>6.1222711829136741E-3</v>
      </c>
      <c r="H44" s="20" t="s">
        <v>16</v>
      </c>
      <c r="K44" s="21"/>
    </row>
    <row r="45" spans="1:11" x14ac:dyDescent="0.25">
      <c r="A45" s="14"/>
      <c r="B45" s="15" t="s">
        <v>100</v>
      </c>
      <c r="C45" s="16" t="s">
        <v>101</v>
      </c>
      <c r="D45" s="16" t="s">
        <v>102</v>
      </c>
      <c r="E45" s="17">
        <v>9</v>
      </c>
      <c r="F45" s="18">
        <v>903662.1</v>
      </c>
      <c r="G45" s="19">
        <f t="shared" si="0"/>
        <v>5.4199091799805978E-3</v>
      </c>
      <c r="H45" s="20" t="s">
        <v>19</v>
      </c>
      <c r="K45" s="21"/>
    </row>
    <row r="46" spans="1:11" x14ac:dyDescent="0.25">
      <c r="A46" s="14"/>
      <c r="B46" s="15" t="s">
        <v>103</v>
      </c>
      <c r="C46" s="16" t="s">
        <v>104</v>
      </c>
      <c r="D46" s="16" t="s">
        <v>102</v>
      </c>
      <c r="E46" s="17">
        <v>10</v>
      </c>
      <c r="F46" s="18">
        <v>2010036</v>
      </c>
      <c r="G46" s="19">
        <f t="shared" si="0"/>
        <v>1.2055626288290149E-2</v>
      </c>
      <c r="H46" s="20" t="s">
        <v>19</v>
      </c>
      <c r="K46" s="21"/>
    </row>
    <row r="47" spans="1:11" x14ac:dyDescent="0.25">
      <c r="A47" s="14"/>
      <c r="B47" s="15" t="s">
        <v>105</v>
      </c>
      <c r="C47" s="16" t="s">
        <v>106</v>
      </c>
      <c r="D47" s="16" t="s">
        <v>102</v>
      </c>
      <c r="E47" s="17">
        <v>60</v>
      </c>
      <c r="F47" s="18">
        <v>6208632</v>
      </c>
      <c r="G47" s="19">
        <f t="shared" si="0"/>
        <v>3.7237615223567853E-2</v>
      </c>
      <c r="H47" s="20" t="s">
        <v>53</v>
      </c>
      <c r="K47" s="21"/>
    </row>
    <row r="48" spans="1:11" x14ac:dyDescent="0.25">
      <c r="A48" s="14"/>
      <c r="B48" s="15" t="s">
        <v>107</v>
      </c>
      <c r="C48" s="16" t="s">
        <v>108</v>
      </c>
      <c r="D48" s="16" t="s">
        <v>109</v>
      </c>
      <c r="E48" s="17">
        <v>5</v>
      </c>
      <c r="F48" s="18">
        <v>5229915</v>
      </c>
      <c r="G48" s="19">
        <f t="shared" si="0"/>
        <v>3.1367548023778169E-2</v>
      </c>
      <c r="H48" s="20" t="s">
        <v>16</v>
      </c>
      <c r="K48" s="21"/>
    </row>
    <row r="49" spans="1:11" x14ac:dyDescent="0.25">
      <c r="A49" s="14"/>
      <c r="B49" s="15" t="s">
        <v>110</v>
      </c>
      <c r="C49" s="16" t="s">
        <v>111</v>
      </c>
      <c r="D49" s="16" t="s">
        <v>109</v>
      </c>
      <c r="E49" s="17">
        <v>4</v>
      </c>
      <c r="F49" s="18">
        <v>3979496</v>
      </c>
      <c r="G49" s="19">
        <f t="shared" si="0"/>
        <v>2.3867889227728006E-2</v>
      </c>
      <c r="H49" s="20" t="s">
        <v>16</v>
      </c>
      <c r="K49" s="21"/>
    </row>
    <row r="50" spans="1:11" x14ac:dyDescent="0.25">
      <c r="A50" s="14"/>
      <c r="B50" s="15" t="s">
        <v>112</v>
      </c>
      <c r="C50" s="16" t="s">
        <v>113</v>
      </c>
      <c r="D50" s="16" t="s">
        <v>109</v>
      </c>
      <c r="E50" s="17">
        <v>3</v>
      </c>
      <c r="F50" s="18">
        <v>3045810</v>
      </c>
      <c r="G50" s="19">
        <f t="shared" si="0"/>
        <v>1.8267905204253563E-2</v>
      </c>
      <c r="H50" s="20" t="s">
        <v>16</v>
      </c>
      <c r="K50" s="21"/>
    </row>
    <row r="51" spans="1:11" x14ac:dyDescent="0.25">
      <c r="A51" s="14"/>
      <c r="B51" s="15" t="s">
        <v>114</v>
      </c>
      <c r="C51" s="16" t="s">
        <v>115</v>
      </c>
      <c r="D51" s="16" t="s">
        <v>109</v>
      </c>
      <c r="E51" s="17">
        <v>1</v>
      </c>
      <c r="F51" s="18">
        <v>997069</v>
      </c>
      <c r="G51" s="19">
        <f t="shared" si="0"/>
        <v>5.9801372948739074E-3</v>
      </c>
      <c r="H51" s="20" t="s">
        <v>16</v>
      </c>
      <c r="K51" s="21"/>
    </row>
    <row r="52" spans="1:11" x14ac:dyDescent="0.25">
      <c r="A52" s="14"/>
      <c r="B52" s="15" t="s">
        <v>116</v>
      </c>
      <c r="C52" s="16" t="s">
        <v>117</v>
      </c>
      <c r="D52" s="16" t="s">
        <v>109</v>
      </c>
      <c r="E52" s="17">
        <v>1</v>
      </c>
      <c r="F52" s="18">
        <v>992830</v>
      </c>
      <c r="G52" s="19">
        <f t="shared" si="0"/>
        <v>5.954712974197033E-3</v>
      </c>
      <c r="H52" s="20" t="s">
        <v>16</v>
      </c>
      <c r="K52" s="21"/>
    </row>
    <row r="53" spans="1:11" hidden="1" x14ac:dyDescent="0.25">
      <c r="A53" s="14"/>
      <c r="B53" s="15"/>
      <c r="C53" s="16"/>
      <c r="D53" s="16"/>
      <c r="E53" s="17"/>
      <c r="F53" s="18"/>
      <c r="G53" s="19"/>
      <c r="H53" s="20"/>
      <c r="K53" s="21"/>
    </row>
    <row r="54" spans="1:11" hidden="1" x14ac:dyDescent="0.25">
      <c r="A54" s="14"/>
      <c r="B54" s="15"/>
      <c r="C54" s="16"/>
      <c r="D54" s="16"/>
      <c r="E54" s="17"/>
      <c r="F54" s="18"/>
      <c r="G54" s="19"/>
      <c r="H54" s="20"/>
      <c r="K54" s="21"/>
    </row>
    <row r="55" spans="1:11" hidden="1" x14ac:dyDescent="0.25">
      <c r="A55" s="14"/>
      <c r="B55" s="21"/>
      <c r="C55" s="16"/>
      <c r="D55" s="16"/>
      <c r="E55" s="17"/>
      <c r="F55" s="18"/>
      <c r="G55" s="19"/>
      <c r="H55" s="20"/>
      <c r="K55" s="21"/>
    </row>
    <row r="56" spans="1:11" hidden="1" x14ac:dyDescent="0.25">
      <c r="A56" s="14"/>
      <c r="B56" s="21"/>
      <c r="C56" s="16"/>
      <c r="D56" s="16"/>
      <c r="E56" s="17"/>
      <c r="F56" s="18"/>
      <c r="G56" s="19"/>
      <c r="H56" s="20"/>
      <c r="K56" s="21"/>
    </row>
    <row r="57" spans="1:11" hidden="1" x14ac:dyDescent="0.25">
      <c r="A57" s="14"/>
      <c r="B57" s="21"/>
      <c r="C57" s="16"/>
      <c r="D57" s="16"/>
      <c r="E57" s="17"/>
      <c r="F57" s="18"/>
      <c r="G57" s="19"/>
      <c r="H57" s="20"/>
      <c r="K57" s="21"/>
    </row>
    <row r="58" spans="1:11" hidden="1" x14ac:dyDescent="0.25">
      <c r="A58" s="14"/>
      <c r="B58" s="21"/>
      <c r="C58" s="16"/>
      <c r="D58" s="16"/>
      <c r="E58" s="17"/>
      <c r="F58" s="18"/>
      <c r="G58" s="19"/>
      <c r="H58" s="20"/>
      <c r="K58" s="21"/>
    </row>
    <row r="59" spans="1:11" hidden="1" x14ac:dyDescent="0.25">
      <c r="A59" s="14"/>
      <c r="B59" s="21"/>
      <c r="C59" s="16"/>
      <c r="D59" s="16"/>
      <c r="E59" s="17"/>
      <c r="F59" s="18"/>
      <c r="G59" s="19"/>
      <c r="H59" s="20"/>
      <c r="K59" s="21"/>
    </row>
    <row r="60" spans="1:11" hidden="1" x14ac:dyDescent="0.25">
      <c r="A60" s="14"/>
      <c r="B60" s="21"/>
      <c r="C60" s="16"/>
      <c r="D60" s="16"/>
      <c r="E60" s="17"/>
      <c r="F60" s="18"/>
      <c r="G60" s="19"/>
      <c r="H60" s="20"/>
      <c r="K60" s="21"/>
    </row>
    <row r="61" spans="1:11" hidden="1" outlineLevel="1" x14ac:dyDescent="0.25">
      <c r="A61" s="14"/>
      <c r="B61" s="21"/>
      <c r="C61" s="16"/>
      <c r="D61" s="16"/>
      <c r="E61" s="17"/>
      <c r="F61" s="18"/>
      <c r="G61" s="19"/>
      <c r="H61" s="20"/>
    </row>
    <row r="62" spans="1:11" collapsed="1" x14ac:dyDescent="0.25">
      <c r="B62" s="22"/>
      <c r="C62" s="22" t="s">
        <v>118</v>
      </c>
      <c r="D62" s="22"/>
      <c r="E62" s="23"/>
      <c r="F62" s="24">
        <f>SUM(F7:F61)</f>
        <v>148386915.89999998</v>
      </c>
      <c r="G62" s="25">
        <f>+F62/$F$74</f>
        <v>0.88998266904788725</v>
      </c>
      <c r="H62" s="26"/>
      <c r="I62" s="27"/>
    </row>
    <row r="63" spans="1:11" x14ac:dyDescent="0.25">
      <c r="F63" s="28"/>
    </row>
    <row r="64" spans="1:11" x14ac:dyDescent="0.25">
      <c r="B64" s="29"/>
      <c r="C64" s="29" t="s">
        <v>119</v>
      </c>
      <c r="D64" s="29"/>
      <c r="E64" s="29"/>
      <c r="F64" s="30" t="s">
        <v>10</v>
      </c>
      <c r="G64" s="31" t="s">
        <v>11</v>
      </c>
    </row>
    <row r="65" spans="1:7" x14ac:dyDescent="0.25">
      <c r="B65" s="32"/>
      <c r="C65" s="22" t="s">
        <v>120</v>
      </c>
      <c r="D65" s="16"/>
      <c r="E65" s="33"/>
      <c r="F65" s="34" t="s">
        <v>121</v>
      </c>
      <c r="G65" s="35">
        <v>0</v>
      </c>
    </row>
    <row r="66" spans="1:7" x14ac:dyDescent="0.25">
      <c r="A66" s="36" t="s">
        <v>122</v>
      </c>
      <c r="B66" s="32" t="s">
        <v>123</v>
      </c>
      <c r="C66" s="22" t="s">
        <v>124</v>
      </c>
      <c r="D66" s="22"/>
      <c r="E66" s="23"/>
      <c r="F66" s="18">
        <v>14730264.98</v>
      </c>
      <c r="G66" s="35">
        <f>+F66/$F$74</f>
        <v>8.8347954825867672E-2</v>
      </c>
    </row>
    <row r="67" spans="1:7" x14ac:dyDescent="0.25">
      <c r="B67" s="32"/>
      <c r="C67" s="22" t="s">
        <v>125</v>
      </c>
      <c r="D67" s="16"/>
      <c r="E67" s="33"/>
      <c r="F67" s="34" t="s">
        <v>121</v>
      </c>
      <c r="G67" s="35">
        <v>0</v>
      </c>
    </row>
    <row r="68" spans="1:7" x14ac:dyDescent="0.25">
      <c r="B68" s="32"/>
      <c r="C68" s="22" t="s">
        <v>126</v>
      </c>
      <c r="D68" s="16"/>
      <c r="E68" s="33"/>
      <c r="F68" s="34" t="s">
        <v>121</v>
      </c>
      <c r="G68" s="35">
        <v>0</v>
      </c>
    </row>
    <row r="69" spans="1:7" x14ac:dyDescent="0.25">
      <c r="B69" s="32"/>
      <c r="C69" s="22" t="s">
        <v>127</v>
      </c>
      <c r="D69" s="16"/>
      <c r="E69" s="33"/>
      <c r="F69" s="34" t="s">
        <v>121</v>
      </c>
      <c r="G69" s="35">
        <v>0</v>
      </c>
    </row>
    <row r="70" spans="1:7" x14ac:dyDescent="0.25">
      <c r="A70" s="37" t="s">
        <v>128</v>
      </c>
      <c r="B70" s="16" t="s">
        <v>128</v>
      </c>
      <c r="C70" s="16" t="s">
        <v>129</v>
      </c>
      <c r="D70" s="16"/>
      <c r="E70" s="33"/>
      <c r="F70" s="18">
        <v>3612937.65</v>
      </c>
      <c r="G70" s="35">
        <f>+F70/$F$74</f>
        <v>2.1669376126245116E-2</v>
      </c>
    </row>
    <row r="71" spans="1:7" x14ac:dyDescent="0.25">
      <c r="B71" s="32"/>
      <c r="C71" s="16"/>
      <c r="D71" s="16"/>
      <c r="E71" s="33"/>
      <c r="F71" s="34"/>
      <c r="G71" s="35"/>
    </row>
    <row r="72" spans="1:7" x14ac:dyDescent="0.25">
      <c r="B72" s="32"/>
      <c r="C72" s="16" t="s">
        <v>130</v>
      </c>
      <c r="D72" s="16"/>
      <c r="E72" s="33"/>
      <c r="F72" s="38">
        <f>SUM(F65:F71)</f>
        <v>18343202.629999999</v>
      </c>
      <c r="G72" s="35">
        <f>+F72/$F$74</f>
        <v>0.11001733095211279</v>
      </c>
    </row>
    <row r="73" spans="1:7" x14ac:dyDescent="0.25">
      <c r="B73" s="32"/>
      <c r="C73" s="16"/>
      <c r="D73" s="16"/>
      <c r="E73" s="33"/>
      <c r="F73" s="38"/>
      <c r="G73" s="35"/>
    </row>
    <row r="74" spans="1:7" x14ac:dyDescent="0.25">
      <c r="B74" s="39"/>
      <c r="C74" s="40" t="s">
        <v>131</v>
      </c>
      <c r="D74" s="41"/>
      <c r="E74" s="42"/>
      <c r="F74" s="43">
        <f>+F72+F62</f>
        <v>166730118.52999997</v>
      </c>
      <c r="G74" s="44">
        <v>1</v>
      </c>
    </row>
    <row r="75" spans="1:7" x14ac:dyDescent="0.25">
      <c r="F75" s="45"/>
    </row>
    <row r="76" spans="1:7" x14ac:dyDescent="0.25">
      <c r="C76" s="22" t="s">
        <v>132</v>
      </c>
      <c r="D76" s="46">
        <v>9.15</v>
      </c>
      <c r="F76" s="4">
        <v>0</v>
      </c>
    </row>
    <row r="77" spans="1:7" x14ac:dyDescent="0.25">
      <c r="C77" s="22" t="s">
        <v>133</v>
      </c>
      <c r="D77" s="46">
        <v>5.86</v>
      </c>
    </row>
    <row r="78" spans="1:7" x14ac:dyDescent="0.25">
      <c r="C78" s="22" t="s">
        <v>134</v>
      </c>
      <c r="D78" s="46">
        <v>7.3</v>
      </c>
    </row>
    <row r="79" spans="1:7" x14ac:dyDescent="0.25">
      <c r="C79" s="22" t="s">
        <v>135</v>
      </c>
      <c r="D79" s="47">
        <v>17.6204</v>
      </c>
    </row>
    <row r="80" spans="1:7" x14ac:dyDescent="0.25">
      <c r="C80" s="22" t="s">
        <v>136</v>
      </c>
      <c r="D80" s="47">
        <v>17.3719</v>
      </c>
    </row>
    <row r="81" spans="1:7" x14ac:dyDescent="0.25">
      <c r="A81" s="36" t="s">
        <v>137</v>
      </c>
      <c r="C81" s="22" t="s">
        <v>138</v>
      </c>
      <c r="D81" s="48"/>
    </row>
    <row r="82" spans="1:7" x14ac:dyDescent="0.25">
      <c r="C82" s="22" t="s">
        <v>139</v>
      </c>
      <c r="D82" s="49">
        <v>0</v>
      </c>
    </row>
    <row r="83" spans="1:7" x14ac:dyDescent="0.25">
      <c r="C83" s="22" t="s">
        <v>140</v>
      </c>
      <c r="D83" s="49">
        <v>0</v>
      </c>
      <c r="F83" s="45"/>
      <c r="G83" s="50"/>
    </row>
    <row r="84" spans="1:7" x14ac:dyDescent="0.25">
      <c r="B84" s="51"/>
      <c r="C84" s="14"/>
    </row>
    <row r="85" spans="1:7" x14ac:dyDescent="0.25">
      <c r="F85" s="4"/>
    </row>
    <row r="86" spans="1:7" x14ac:dyDescent="0.25">
      <c r="C86" s="29" t="s">
        <v>141</v>
      </c>
      <c r="D86" s="29"/>
      <c r="E86" s="29"/>
      <c r="F86" s="29"/>
      <c r="G86" s="31"/>
    </row>
    <row r="87" spans="1:7" x14ac:dyDescent="0.25">
      <c r="C87" s="29" t="s">
        <v>142</v>
      </c>
      <c r="D87" s="29"/>
      <c r="E87" s="29"/>
      <c r="F87" s="29" t="s">
        <v>10</v>
      </c>
      <c r="G87" s="31" t="s">
        <v>11</v>
      </c>
    </row>
    <row r="88" spans="1:7" x14ac:dyDescent="0.25">
      <c r="A88" s="1" t="s">
        <v>143</v>
      </c>
      <c r="C88" s="22" t="s">
        <v>144</v>
      </c>
      <c r="D88" s="16"/>
      <c r="E88" s="33"/>
      <c r="F88" s="52">
        <f>SUMIF(Table13456768578[[Industry ]],A88,Table13456768578[Market Value])</f>
        <v>0</v>
      </c>
      <c r="G88" s="53">
        <f>+F88/$F$74</f>
        <v>0</v>
      </c>
    </row>
    <row r="89" spans="1:7" x14ac:dyDescent="0.25">
      <c r="A89" s="16" t="s">
        <v>145</v>
      </c>
      <c r="C89" s="16" t="s">
        <v>146</v>
      </c>
      <c r="D89" s="16"/>
      <c r="E89" s="33"/>
      <c r="F89" s="52">
        <f>SUMIF(Table13456768578[[Industry ]],A89,Table13456768578[Market Value])</f>
        <v>0</v>
      </c>
      <c r="G89" s="53">
        <f>+F89/$F$74</f>
        <v>0</v>
      </c>
    </row>
    <row r="90" spans="1:7" x14ac:dyDescent="0.25">
      <c r="C90" s="16" t="s">
        <v>147</v>
      </c>
      <c r="D90" s="16"/>
      <c r="E90" s="33"/>
      <c r="F90" s="52">
        <f t="shared" ref="F90:F99" si="1">SUMIF($E$102:$E$111,C90,$H$102:$H$111)</f>
        <v>148386915.90000001</v>
      </c>
      <c r="G90" s="54">
        <f>+F90/$F$74</f>
        <v>0.88998266904788736</v>
      </c>
    </row>
    <row r="91" spans="1:7" x14ac:dyDescent="0.25">
      <c r="C91" s="16" t="s">
        <v>148</v>
      </c>
      <c r="D91" s="16"/>
      <c r="E91" s="33"/>
      <c r="F91" s="52">
        <f t="shared" si="1"/>
        <v>0</v>
      </c>
      <c r="G91" s="53">
        <f t="shared" ref="G91:G99" si="2">+F91/$F$74</f>
        <v>0</v>
      </c>
    </row>
    <row r="92" spans="1:7" x14ac:dyDescent="0.25">
      <c r="C92" s="16" t="s">
        <v>149</v>
      </c>
      <c r="D92" s="16"/>
      <c r="E92" s="33"/>
      <c r="F92" s="52">
        <f t="shared" si="1"/>
        <v>0</v>
      </c>
      <c r="G92" s="53">
        <f t="shared" si="2"/>
        <v>0</v>
      </c>
    </row>
    <row r="93" spans="1:7" x14ac:dyDescent="0.25">
      <c r="C93" s="16" t="s">
        <v>150</v>
      </c>
      <c r="D93" s="16"/>
      <c r="E93" s="33"/>
      <c r="F93" s="52">
        <f t="shared" si="1"/>
        <v>0</v>
      </c>
      <c r="G93" s="53">
        <f t="shared" si="2"/>
        <v>0</v>
      </c>
    </row>
    <row r="94" spans="1:7" x14ac:dyDescent="0.25">
      <c r="C94" s="16" t="s">
        <v>151</v>
      </c>
      <c r="D94" s="16"/>
      <c r="E94" s="33"/>
      <c r="F94" s="52">
        <f t="shared" si="1"/>
        <v>0</v>
      </c>
      <c r="G94" s="53">
        <f t="shared" si="2"/>
        <v>0</v>
      </c>
    </row>
    <row r="95" spans="1:7" x14ac:dyDescent="0.25">
      <c r="C95" s="16" t="s">
        <v>152</v>
      </c>
      <c r="D95" s="16"/>
      <c r="E95" s="33"/>
      <c r="F95" s="52">
        <f t="shared" si="1"/>
        <v>0</v>
      </c>
      <c r="G95" s="53">
        <f t="shared" si="2"/>
        <v>0</v>
      </c>
    </row>
    <row r="96" spans="1:7" x14ac:dyDescent="0.25">
      <c r="C96" s="16" t="s">
        <v>153</v>
      </c>
      <c r="D96" s="16"/>
      <c r="E96" s="33"/>
      <c r="F96" s="52">
        <f t="shared" si="1"/>
        <v>0</v>
      </c>
      <c r="G96" s="53">
        <f t="shared" si="2"/>
        <v>0</v>
      </c>
    </row>
    <row r="97" spans="3:11" x14ac:dyDescent="0.25">
      <c r="C97" s="16" t="s">
        <v>154</v>
      </c>
      <c r="D97" s="16"/>
      <c r="E97" s="33"/>
      <c r="F97" s="52">
        <f t="shared" si="1"/>
        <v>0</v>
      </c>
      <c r="G97" s="53">
        <f t="shared" si="2"/>
        <v>0</v>
      </c>
    </row>
    <row r="98" spans="3:11" x14ac:dyDescent="0.25">
      <c r="C98" s="16" t="s">
        <v>155</v>
      </c>
      <c r="D98" s="16"/>
      <c r="E98" s="33"/>
      <c r="F98" s="52">
        <f t="shared" si="1"/>
        <v>0</v>
      </c>
      <c r="G98" s="53">
        <f t="shared" si="2"/>
        <v>0</v>
      </c>
    </row>
    <row r="99" spans="3:11" x14ac:dyDescent="0.25">
      <c r="C99" s="16" t="s">
        <v>156</v>
      </c>
      <c r="D99" s="16"/>
      <c r="E99" s="33"/>
      <c r="F99" s="52">
        <f t="shared" si="1"/>
        <v>0</v>
      </c>
      <c r="G99" s="53">
        <f t="shared" si="2"/>
        <v>0</v>
      </c>
    </row>
    <row r="100" spans="3:11" x14ac:dyDescent="0.25">
      <c r="C100" s="55" t="s">
        <v>157</v>
      </c>
      <c r="D100" s="16"/>
      <c r="E100" s="33"/>
      <c r="F100" s="56">
        <f>SUM(F88:F99)</f>
        <v>148386915.90000001</v>
      </c>
      <c r="G100" s="57">
        <f>SUM(G88:G99)</f>
        <v>0.88998266904788736</v>
      </c>
    </row>
    <row r="102" spans="3:11" x14ac:dyDescent="0.25">
      <c r="E102" s="16" t="s">
        <v>147</v>
      </c>
      <c r="F102" s="16" t="s">
        <v>19</v>
      </c>
      <c r="G102" s="58">
        <f>H102/$F$74</f>
        <v>0.14751158888893046</v>
      </c>
      <c r="H102" s="1">
        <f>SUMIF($H$7:$H$61,F102,$F$7:$F$61)</f>
        <v>24594624.700000003</v>
      </c>
    </row>
    <row r="103" spans="3:11" x14ac:dyDescent="0.25">
      <c r="E103" s="16" t="s">
        <v>147</v>
      </c>
      <c r="F103" s="16" t="s">
        <v>158</v>
      </c>
      <c r="G103" s="7">
        <f t="shared" ref="G103:G111" si="3">H103/$F$74</f>
        <v>0</v>
      </c>
      <c r="H103" s="1">
        <f t="shared" ref="H103:H111" si="4">SUMIF($H$7:$H$61,F103,$F$7:$F$61)</f>
        <v>0</v>
      </c>
      <c r="K103" s="2" t="s">
        <v>16</v>
      </c>
    </row>
    <row r="104" spans="3:11" x14ac:dyDescent="0.25">
      <c r="E104" s="16" t="s">
        <v>147</v>
      </c>
      <c r="F104" s="41" t="s">
        <v>16</v>
      </c>
      <c r="G104" s="58">
        <f>H104/$F$74</f>
        <v>0.68103020738613051</v>
      </c>
      <c r="H104" s="1">
        <f t="shared" si="4"/>
        <v>113548247.2</v>
      </c>
      <c r="K104" s="1" t="s">
        <v>159</v>
      </c>
    </row>
    <row r="105" spans="3:11" x14ac:dyDescent="0.25">
      <c r="E105" s="16" t="s">
        <v>147</v>
      </c>
      <c r="F105" s="1" t="s">
        <v>159</v>
      </c>
      <c r="G105" s="7">
        <f t="shared" si="3"/>
        <v>0</v>
      </c>
      <c r="H105" s="1">
        <f t="shared" si="4"/>
        <v>0</v>
      </c>
      <c r="K105" s="1" t="s">
        <v>159</v>
      </c>
    </row>
    <row r="106" spans="3:11" x14ac:dyDescent="0.25">
      <c r="E106" s="16" t="s">
        <v>149</v>
      </c>
      <c r="F106" s="16" t="s">
        <v>160</v>
      </c>
      <c r="G106" s="58">
        <f t="shared" si="3"/>
        <v>0</v>
      </c>
      <c r="H106" s="1">
        <f t="shared" si="4"/>
        <v>0</v>
      </c>
      <c r="K106" s="1" t="s">
        <v>19</v>
      </c>
    </row>
    <row r="107" spans="3:11" x14ac:dyDescent="0.25">
      <c r="E107" s="16" t="s">
        <v>149</v>
      </c>
      <c r="F107" s="59" t="s">
        <v>161</v>
      </c>
      <c r="G107" s="7">
        <f t="shared" si="3"/>
        <v>0</v>
      </c>
      <c r="H107" s="1">
        <f t="shared" si="4"/>
        <v>0</v>
      </c>
      <c r="K107" s="1" t="s">
        <v>160</v>
      </c>
    </row>
    <row r="108" spans="3:11" x14ac:dyDescent="0.25">
      <c r="E108" s="16" t="s">
        <v>150</v>
      </c>
      <c r="F108" s="16" t="s">
        <v>162</v>
      </c>
      <c r="G108" s="7">
        <f t="shared" si="3"/>
        <v>0</v>
      </c>
      <c r="H108" s="1">
        <f t="shared" si="4"/>
        <v>0</v>
      </c>
      <c r="K108" s="1" t="s">
        <v>53</v>
      </c>
    </row>
    <row r="109" spans="3:11" x14ac:dyDescent="0.25">
      <c r="E109" s="16" t="s">
        <v>147</v>
      </c>
      <c r="F109" s="16" t="s">
        <v>53</v>
      </c>
      <c r="G109" s="58">
        <f t="shared" si="3"/>
        <v>6.1440872772826435E-2</v>
      </c>
      <c r="H109" s="1">
        <f t="shared" si="4"/>
        <v>10244044</v>
      </c>
    </row>
    <row r="110" spans="3:11" x14ac:dyDescent="0.25">
      <c r="E110" s="16" t="s">
        <v>150</v>
      </c>
      <c r="F110" s="16" t="s">
        <v>163</v>
      </c>
      <c r="G110" s="7">
        <f t="shared" si="3"/>
        <v>0</v>
      </c>
      <c r="H110" s="1">
        <f t="shared" si="4"/>
        <v>0</v>
      </c>
    </row>
    <row r="111" spans="3:11" x14ac:dyDescent="0.25">
      <c r="E111" s="16" t="s">
        <v>147</v>
      </c>
      <c r="F111" s="16" t="s">
        <v>164</v>
      </c>
      <c r="G111" s="7">
        <f t="shared" si="3"/>
        <v>0</v>
      </c>
      <c r="H111" s="1">
        <f t="shared" si="4"/>
        <v>0</v>
      </c>
    </row>
    <row r="112" spans="3:11" x14ac:dyDescent="0.25">
      <c r="G112" s="58">
        <f>SUM(G102:G111)</f>
        <v>0.88998266904788736</v>
      </c>
      <c r="H112" s="1">
        <f>SUM(H102:H111)</f>
        <v>148386915.90000001</v>
      </c>
    </row>
    <row r="113" spans="8:8" x14ac:dyDescent="0.25">
      <c r="H113" s="45">
        <f>H112-F62</f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2024-10-03T12:43:40Z</dcterms:created>
  <dcterms:modified xsi:type="dcterms:W3CDTF">2024-10-03T12:43:45Z</dcterms:modified>
</cp:coreProperties>
</file>